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Merit model" sheetId="2" state="visible" r:id="rId4"/>
    <sheet name="UEFA seats" sheetId="3" state="visible" r:id="rId5"/>
    <sheet name="Summary" sheetId="4" state="visible" r:id="rId6"/>
    <sheet name="Relegation boundar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<sst xmlns="http://schemas.openxmlformats.org/spreadsheetml/2006/main" count="220" uniqueCount="122">
  <si>
    <t xml:space="preserve">Manchester City charge period — what the recount is worth per club</t>
  </si>
  <si>
    <t xml:space="preserve">Mechanical recount: City removed from each final table 2009-10 to 2017-18; every club below moves up one place.</t>
  </si>
  <si>
    <t xml:space="preserve">Built 27 Sep 2026 · The Football Ledger. Lower-bound money model: PL merit steps + UEFA competition deltas only. Matchday and sponsor bonuses excluded (not public).</t>
  </si>
  <si>
    <t xml:space="preserve">PL merit payment step (£ per league place, per season)</t>
  </si>
  <si>
    <t xml:space="preserve">Season</t>
  </si>
  <si>
    <t xml:space="preserve">Step (£)</t>
  </si>
  <si>
    <t xml:space="preserve">Source</t>
  </si>
  <si>
    <t xml:space="preserve">2009-10</t>
  </si>
  <si>
    <t xml:space="preserve">Sporting Intelligence "Where the money went" (PL central payments), 2009-10</t>
  </si>
  <si>
    <t xml:space="preserve">2010-11</t>
  </si>
  <si>
    <t xml:space="preserve">Sporting Intelligence "Where the money went" (PL central payments), 2010-11</t>
  </si>
  <si>
    <t xml:space="preserve">2011-12</t>
  </si>
  <si>
    <t xml:space="preserve">Sporting Intelligence "Where the money went" (PL central payments), 2011-12</t>
  </si>
  <si>
    <t xml:space="preserve">2012-13</t>
  </si>
  <si>
    <t xml:space="preserve">Sporting Intelligence "Where the money went" (PL central payments), 2012-13</t>
  </si>
  <si>
    <t xml:space="preserve">2013-14</t>
  </si>
  <si>
    <t xml:space="preserve">Sporting Intelligence "Where the money went" (PL central payments), 2013-14</t>
  </si>
  <si>
    <t xml:space="preserve">2014-15</t>
  </si>
  <si>
    <t xml:space="preserve">Sporting Intelligence "Where the money went" (PL central payments), 2014-15</t>
  </si>
  <si>
    <t xml:space="preserve">2015-16</t>
  </si>
  <si>
    <t xml:space="preserve">Sporting Intelligence "Where the money went" (PL central payments), 2015-16</t>
  </si>
  <si>
    <t xml:space="preserve">2016-17</t>
  </si>
  <si>
    <t xml:space="preserve">Sporting Intelligence "Where the money went" (PL central payments), 2016-17</t>
  </si>
  <si>
    <t xml:space="preserve">2017-18</t>
  </si>
  <si>
    <t xml:space="preserve">Sporting Intelligence "Where the money went" (PL central payments), 2017-18</t>
  </si>
  <si>
    <t xml:space="preserve">Mechanism: merit money rises one equal step per place within a season (20 steps for 1st, 1 for 20th). Removing City lifts every club below by exactly one step.</t>
  </si>
  <si>
    <t xml:space="preserve">Legend: blue/yellow = hardcoded inputs from sources · black = formulas</t>
  </si>
  <si>
    <t xml:space="preserve">Merit-money delta per club per season (£): one step gained wherever the club finished below City</t>
  </si>
  <si>
    <t xml:space="preserve">Club</t>
  </si>
  <si>
    <t xml:space="preserve">Total (£)</t>
  </si>
  <si>
    <t xml:space="preserve">Seasons below City</t>
  </si>
  <si>
    <t xml:space="preserve">Liverpool</t>
  </si>
  <si>
    <t xml:space="preserve">Everton</t>
  </si>
  <si>
    <t xml:space="preserve">Stoke</t>
  </si>
  <si>
    <t xml:space="preserve">West Ham</t>
  </si>
  <si>
    <t xml:space="preserve">West Brom</t>
  </si>
  <si>
    <t xml:space="preserve">Swansea</t>
  </si>
  <si>
    <t xml:space="preserve">Sunderland</t>
  </si>
  <si>
    <t xml:space="preserve">Arsenal</t>
  </si>
  <si>
    <t xml:space="preserve">Southampton</t>
  </si>
  <si>
    <t xml:space="preserve">Man Utd</t>
  </si>
  <si>
    <t xml:space="preserve">Newcastle</t>
  </si>
  <si>
    <t xml:space="preserve">Crystal Palace</t>
  </si>
  <si>
    <t xml:space="preserve">Aston Villa</t>
  </si>
  <si>
    <t xml:space="preserve">Tottenham</t>
  </si>
  <si>
    <t xml:space="preserve">Chelsea</t>
  </si>
  <si>
    <t xml:space="preserve">Burnley</t>
  </si>
  <si>
    <t xml:space="preserve">Hull</t>
  </si>
  <si>
    <t xml:space="preserve">Leicester</t>
  </si>
  <si>
    <t xml:space="preserve">Watford</t>
  </si>
  <si>
    <t xml:space="preserve">Bournemouth</t>
  </si>
  <si>
    <t xml:space="preserve">Fulham</t>
  </si>
  <si>
    <t xml:space="preserve">Norwich</t>
  </si>
  <si>
    <t xml:space="preserve">Wigan</t>
  </si>
  <si>
    <t xml:space="preserve">QPR</t>
  </si>
  <si>
    <t xml:space="preserve">Blackburn</t>
  </si>
  <si>
    <t xml:space="preserve">Bolton</t>
  </si>
  <si>
    <t xml:space="preserve">Wolves</t>
  </si>
  <si>
    <t xml:space="preserve">Middlesbrough</t>
  </si>
  <si>
    <t xml:space="preserve">Brighton</t>
  </si>
  <si>
    <t xml:space="preserve">Huddersfield</t>
  </si>
  <si>
    <t xml:space="preserve">Birmingham</t>
  </si>
  <si>
    <t xml:space="preserve">Cardiff</t>
  </si>
  <si>
    <t xml:space="preserve">Portsmouth</t>
  </si>
  <si>
    <t xml:space="preserve">Blackpool</t>
  </si>
  <si>
    <t xml:space="preserve">Reading</t>
  </si>
  <si>
    <t xml:space="preserve">All clubs</t>
  </si>
  <si>
    <t xml:space="preserve">City position by season: 2009-10 5th · 2010-11 3rd · 2011-12 1st · 2012-13 2nd · 2013-14 1st · 2014-15 2nd · 2015-16 4th · 2016-17 3rd · 2017-18 1st (final tables verified).</t>
  </si>
  <si>
    <t xml:space="preserve">Champions League places moved on the recount, and their UEFA value (€)</t>
  </si>
  <si>
    <t xml:space="preserve">Method (contributor, spot-checked): lost season valued as the lowest payment to any English club in that season's Champions League, minus what the displaced club actually earned in the Europa League. Lower bound.</t>
  </si>
  <si>
    <t xml:space="preserve">Final table</t>
  </si>
  <si>
    <t xml:space="preserve">Club promoted to CL place</t>
  </si>
  <si>
    <t xml:space="preserve">CL season missed</t>
  </si>
  <si>
    <t xml:space="preserve">Value note</t>
  </si>
  <si>
    <t xml:space="preserve">Chelsea held the 4th CL spot as holders; with City removed Spurs finish 3rd</t>
  </si>
  <si>
    <t xml:space="preserve">Nil: won 2016-17 Europa League (≈€44.5m) and qualified for the next CL</t>
  </si>
  <si>
    <t xml:space="preserve">€2.6m after Europa League semi-final run</t>
  </si>
  <si>
    <t xml:space="preserve">2018-19</t>
  </si>
  <si>
    <t xml:space="preserve">Won 2018-19 Europa League; net gap €46.9m</t>
  </si>
  <si>
    <t xml:space="preserve">Per-club UEFA totals (€m) — from the draft's workings on UEFA financial reports</t>
  </si>
  <si>
    <t xml:space="preserve">UEFA gap (€m)</t>
  </si>
  <si>
    <t xml:space="preserve">CL seasons missed</t>
  </si>
  <si>
    <t xml:space="preserve">Total</t>
  </si>
  <si>
    <t xml:space="preserve">Accumulated per club, charge period 2009-10 to 2017-18</t>
  </si>
  <si>
    <t xml:space="preserve">League merit gained (£m)</t>
  </si>
  <si>
    <t xml:space="preserve">Notes</t>
  </si>
  <si>
    <t xml:space="preserve">Below City in all nine seasons; 2013-14 title moves on recount; no CL season lost</t>
  </si>
  <si>
    <t xml:space="preserve">Below City in all nine seasons; loses CL 2014-15 on recount</t>
  </si>
  <si>
    <t xml:space="preserve">Below City in all nine seasons — the merit ladder pays every club below the same step</t>
  </si>
  <si>
    <t xml:space="preserve">Loses CL 2017-18 on recount; Europa semi-final nets most of it back</t>
  </si>
  <si>
    <t xml:space="preserve">2011-12 and 2017-18 titles move on recount; UEFA nil after winning 2017 Europa League</t>
  </si>
  <si>
    <t xml:space="preserve">Four CL seasons move on recount — largest UEFA gap</t>
  </si>
  <si>
    <t xml:space="preserve">Loses CL 2018-19 on recount</t>
  </si>
  <si>
    <t xml:space="preserve">Currencies kept separate deliberately: PL merit money is £, UEFA distributions are €. Excludes matchday, sponsor bonuses and Europa-place cascade effects — lower bound.</t>
  </si>
  <si>
    <t xml:space="preserve">The relegation flip: the 18th-placed club survives in every recount season</t>
  </si>
  <si>
    <t xml:space="preserve">Survival delta = next season's bottom-club PL central payment minus the year-one parachute actually received. One-year, gross of Championship broadcast income (~£2-8m) — an approximation, labelled per row.</t>
  </si>
  <si>
    <t xml:space="preserve">18th club (relegated)</t>
  </si>
  <si>
    <t xml:space="preserve">Pts</t>
  </si>
  <si>
    <t xml:space="preserve">17th club (pts)</t>
  </si>
  <si>
    <t xml:space="preserve">Gap to safety</t>
  </si>
  <si>
    <t xml:space="preserve">Pts taken off City</t>
  </si>
  <si>
    <t xml:space="preserve">Next-season bottom-club PL payment (£m)</t>
  </si>
  <si>
    <t xml:space="preserve">Year-1 parachute (£m)</t>
  </si>
  <si>
    <t xml:space="preserve">Survival delta (£m)</t>
  </si>
  <si>
    <t xml:space="preserve">Note</t>
  </si>
  <si>
    <t xml:space="preserve">West Ham (35)</t>
  </si>
  <si>
    <t xml:space="preserve">drew 3-3 at City; next-season payment approximate (SI 2010-11 table published as image; floor £39.1m)</t>
  </si>
  <si>
    <t xml:space="preserve">Wolves (40)</t>
  </si>
  <si>
    <t xml:space="preserve">drew both games with City; relegated one point from safety — strongest single causation case</t>
  </si>
  <si>
    <t xml:space="preserve">QPR (37)</t>
  </si>
  <si>
    <t xml:space="preserve">lost both to City; one point from safety</t>
  </si>
  <si>
    <t xml:space="preserve">Sunderland (39)</t>
  </si>
  <si>
    <t xml:space="preserve">parachute approximate (Swiss Ramble, QPR cohort accounts)</t>
  </si>
  <si>
    <t xml:space="preserve">West Brom (36)</t>
  </si>
  <si>
    <t xml:space="preserve">parachute approximate (Sky Sports/Swiss Ramble mid-decade schedule)</t>
  </si>
  <si>
    <t xml:space="preserve">Aston Villa (38)</t>
  </si>
  <si>
    <t xml:space="preserve">parachute outturn per accounts</t>
  </si>
  <si>
    <t xml:space="preserve">55%-of-equal-share parachute regime begins</t>
  </si>
  <si>
    <t xml:space="preserve">Watford (40)</t>
  </si>
  <si>
    <t xml:space="preserve">Southampton (36)</t>
  </si>
  <si>
    <t xml:space="preserve">Causation check: the nine survivors took 6 points off City in 18 fixtures (0W 6D 12L) — 11v11.com match records. Their claim is not that City were absent, but that a compliantly financed City would have dropped more points; Burnley v Everton (10 Jun 2026) is the template and its £26m award shows tribunals net damages down (Burnley were promoted straight back).</t>
  </si>
  <si>
    <t xml:space="preserve">Sources: Wikipedia final tables; 11v11.com; Sporting Intelligence central-payments tables 2010-11 to 2017-18; premierleague.com 2018-19 payments; parachute regimes per Sporting Intelligence (Aug 2010), Sky Sports (Jun 2015), Swiss Ramble, Sheffield Hallam (SHURA) and theEsk.org.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</si>
</sst>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"/>
    <numFmt numFmtId="167" formatCode="General"/>
    <numFmt numFmtId="168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i val="true"/>
      <sz val="10"/>
      <color rgb="FF55514A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5514A"/>
      <name val="Arial"/>
      <family val="0"/>
      <charset val="1"/>
    </font>
    <font>
      <i val="true"/>
      <sz val="10"/>
      <color rgb="FF8A857B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57B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1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2"/>
    <col collapsed="false" customWidth="true" hidden="false" outlineLevel="0" max="3" min="3" style="1" width="80"/>
  </cols>
  <sheetData>
    <row r="1" customFormat="false" ht="15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 t="s">
        <v>4</v>
      </c>
      <c r="B6" s="4" t="s">
        <v>5</v>
      </c>
      <c r="C6" s="4" t="s">
        <v>6</v>
      </c>
    </row>
    <row r="7" customFormat="false" ht="15" hidden="false" customHeight="true" outlineLevel="0" collapsed="false">
      <c r="A7" s="5" t="s">
        <v>7</v>
      </c>
      <c r="B7" s="6" t="n">
        <v>800424</v>
      </c>
      <c r="C7" s="7" t="s">
        <v>8</v>
      </c>
    </row>
    <row r="8" customFormat="false" ht="15" hidden="false" customHeight="true" outlineLevel="0" collapsed="false">
      <c r="A8" s="5" t="s">
        <v>9</v>
      </c>
      <c r="B8" s="6" t="n">
        <v>756756</v>
      </c>
      <c r="C8" s="7" t="s">
        <v>10</v>
      </c>
    </row>
    <row r="9" customFormat="false" ht="15" hidden="false" customHeight="true" outlineLevel="0" collapsed="false">
      <c r="A9" s="5" t="s">
        <v>11</v>
      </c>
      <c r="B9" s="6" t="n">
        <v>755062</v>
      </c>
      <c r="C9" s="7" t="s">
        <v>12</v>
      </c>
    </row>
    <row r="10" customFormat="false" ht="15" hidden="false" customHeight="true" outlineLevel="0" collapsed="false">
      <c r="A10" s="5" t="s">
        <v>13</v>
      </c>
      <c r="B10" s="6" t="n">
        <v>755881</v>
      </c>
      <c r="C10" s="7" t="s">
        <v>14</v>
      </c>
    </row>
    <row r="11" customFormat="false" ht="15" hidden="false" customHeight="true" outlineLevel="0" collapsed="false">
      <c r="A11" s="5" t="s">
        <v>15</v>
      </c>
      <c r="B11" s="6" t="n">
        <v>1236083</v>
      </c>
      <c r="C11" s="7" t="s">
        <v>16</v>
      </c>
    </row>
    <row r="12" customFormat="false" ht="15" hidden="false" customHeight="true" outlineLevel="0" collapsed="false">
      <c r="A12" s="5" t="s">
        <v>17</v>
      </c>
      <c r="B12" s="6" t="n">
        <v>1244898</v>
      </c>
      <c r="C12" s="7" t="s">
        <v>18</v>
      </c>
    </row>
    <row r="13" customFormat="false" ht="15" hidden="false" customHeight="true" outlineLevel="0" collapsed="false">
      <c r="A13" s="5" t="s">
        <v>19</v>
      </c>
      <c r="B13" s="6" t="n">
        <v>1242405</v>
      </c>
      <c r="C13" s="7" t="s">
        <v>20</v>
      </c>
    </row>
    <row r="14" customFormat="false" ht="15" hidden="false" customHeight="true" outlineLevel="0" collapsed="false">
      <c r="A14" s="5" t="s">
        <v>21</v>
      </c>
      <c r="B14" s="6" t="n">
        <v>1941609</v>
      </c>
      <c r="C14" s="7" t="s">
        <v>22</v>
      </c>
    </row>
    <row r="15" customFormat="false" ht="15" hidden="false" customHeight="true" outlineLevel="0" collapsed="false">
      <c r="A15" s="5" t="s">
        <v>23</v>
      </c>
      <c r="B15" s="6" t="n">
        <v>1931268</v>
      </c>
      <c r="C15" s="7" t="s">
        <v>24</v>
      </c>
    </row>
    <row r="17" customFormat="false" ht="15" hidden="false" customHeight="true" outlineLevel="0" collapsed="false">
      <c r="A17" s="3" t="s">
        <v>25</v>
      </c>
    </row>
    <row r="19" customFormat="false" ht="15" hidden="false" customHeight="true" outlineLevel="0" collapsed="false">
      <c r="A19" s="8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12" min="2" style="1" width="12"/>
  </cols>
  <sheetData>
    <row r="1" customFormat="false" ht="15" hidden="false" customHeight="true" outlineLevel="0" collapsed="false">
      <c r="A1" s="9" t="s">
        <v>27</v>
      </c>
    </row>
    <row r="3" customFormat="false" ht="15" hidden="false" customHeight="true" outlineLevel="0" collapsed="false">
      <c r="A3" s="4" t="s">
        <v>28</v>
      </c>
      <c r="B3" s="10" t="s">
        <v>7</v>
      </c>
      <c r="C3" s="10" t="s">
        <v>9</v>
      </c>
      <c r="D3" s="10" t="s">
        <v>11</v>
      </c>
      <c r="E3" s="10" t="s">
        <v>13</v>
      </c>
      <c r="F3" s="10" t="s">
        <v>15</v>
      </c>
      <c r="G3" s="10" t="s">
        <v>17</v>
      </c>
      <c r="H3" s="10" t="s">
        <v>19</v>
      </c>
      <c r="I3" s="10" t="s">
        <v>21</v>
      </c>
      <c r="J3" s="10" t="s">
        <v>23</v>
      </c>
      <c r="K3" s="4" t="s">
        <v>29</v>
      </c>
      <c r="L3" s="4" t="s">
        <v>30</v>
      </c>
    </row>
    <row r="4" customFormat="false" ht="15" hidden="false" customHeight="true" outlineLevel="0" collapsed="false">
      <c r="A4" s="5" t="s">
        <v>31</v>
      </c>
      <c r="B4" s="11" t="n">
        <f aca="false">Assumptions!$B$7</f>
        <v>800424</v>
      </c>
      <c r="C4" s="11" t="n">
        <f aca="false">Assumptions!$B$8</f>
        <v>756756</v>
      </c>
      <c r="D4" s="11" t="n">
        <f aca="false">Assumptions!$B$9</f>
        <v>755062</v>
      </c>
      <c r="E4" s="11" t="n">
        <f aca="false">Assumptions!$B$10</f>
        <v>755881</v>
      </c>
      <c r="F4" s="11" t="n">
        <f aca="false">Assumptions!$B$11</f>
        <v>1236083</v>
      </c>
      <c r="G4" s="11" t="n">
        <f aca="false">Assumptions!$B$12</f>
        <v>1244898</v>
      </c>
      <c r="H4" s="11" t="n">
        <f aca="false">Assumptions!$B$13</f>
        <v>1242405</v>
      </c>
      <c r="I4" s="11" t="n">
        <f aca="false">Assumptions!$B$14</f>
        <v>1941609</v>
      </c>
      <c r="J4" s="11" t="n">
        <f aca="false">Assumptions!$B$15</f>
        <v>1931268</v>
      </c>
      <c r="K4" s="12" t="n">
        <f aca="false">SUM(B4:J4)</f>
        <v>10664386</v>
      </c>
      <c r="L4" s="5" t="n">
        <f aca="false">COUNT(B4:J4)</f>
        <v>9</v>
      </c>
    </row>
    <row r="5" customFormat="false" ht="15" hidden="false" customHeight="true" outlineLevel="0" collapsed="false">
      <c r="A5" s="5" t="s">
        <v>32</v>
      </c>
      <c r="B5" s="11" t="n">
        <f aca="false">Assumptions!$B$7</f>
        <v>800424</v>
      </c>
      <c r="C5" s="11" t="n">
        <f aca="false">Assumptions!$B$8</f>
        <v>756756</v>
      </c>
      <c r="D5" s="11" t="n">
        <f aca="false">Assumptions!$B$9</f>
        <v>755062</v>
      </c>
      <c r="E5" s="11" t="n">
        <f aca="false">Assumptions!$B$10</f>
        <v>755881</v>
      </c>
      <c r="F5" s="11" t="n">
        <f aca="false">Assumptions!$B$11</f>
        <v>1236083</v>
      </c>
      <c r="G5" s="11" t="n">
        <f aca="false">Assumptions!$B$12</f>
        <v>1244898</v>
      </c>
      <c r="H5" s="11" t="n">
        <f aca="false">Assumptions!$B$13</f>
        <v>1242405</v>
      </c>
      <c r="I5" s="11" t="n">
        <f aca="false">Assumptions!$B$14</f>
        <v>1941609</v>
      </c>
      <c r="J5" s="11" t="n">
        <f aca="false">Assumptions!$B$15</f>
        <v>1931268</v>
      </c>
      <c r="K5" s="12" t="n">
        <f aca="false">SUM(B5:J5)</f>
        <v>10664386</v>
      </c>
      <c r="L5" s="5" t="n">
        <f aca="false">COUNT(B5:J5)</f>
        <v>9</v>
      </c>
    </row>
    <row r="6" customFormat="false" ht="15" hidden="false" customHeight="true" outlineLevel="0" collapsed="false">
      <c r="A6" s="5" t="s">
        <v>33</v>
      </c>
      <c r="B6" s="11" t="n">
        <f aca="false">Assumptions!$B$7</f>
        <v>800424</v>
      </c>
      <c r="C6" s="11" t="n">
        <f aca="false">Assumptions!$B$8</f>
        <v>756756</v>
      </c>
      <c r="D6" s="11" t="n">
        <f aca="false">Assumptions!$B$9</f>
        <v>755062</v>
      </c>
      <c r="E6" s="11" t="n">
        <f aca="false">Assumptions!$B$10</f>
        <v>755881</v>
      </c>
      <c r="F6" s="11" t="n">
        <f aca="false">Assumptions!$B$11</f>
        <v>1236083</v>
      </c>
      <c r="G6" s="11" t="n">
        <f aca="false">Assumptions!$B$12</f>
        <v>1244898</v>
      </c>
      <c r="H6" s="11" t="n">
        <f aca="false">Assumptions!$B$13</f>
        <v>1242405</v>
      </c>
      <c r="I6" s="11" t="n">
        <f aca="false">Assumptions!$B$14</f>
        <v>1941609</v>
      </c>
      <c r="J6" s="11" t="n">
        <f aca="false">Assumptions!$B$15</f>
        <v>1931268</v>
      </c>
      <c r="K6" s="12" t="n">
        <f aca="false">SUM(B6:J6)</f>
        <v>10664386</v>
      </c>
      <c r="L6" s="5" t="n">
        <f aca="false">COUNT(B6:J6)</f>
        <v>9</v>
      </c>
    </row>
    <row r="7" customFormat="false" ht="15" hidden="false" customHeight="true" outlineLevel="0" collapsed="false">
      <c r="A7" s="5" t="s">
        <v>34</v>
      </c>
      <c r="B7" s="11" t="n">
        <f aca="false">Assumptions!$B$7</f>
        <v>800424</v>
      </c>
      <c r="C7" s="11" t="n">
        <f aca="false">Assumptions!$B$8</f>
        <v>756756</v>
      </c>
      <c r="E7" s="11" t="n">
        <f aca="false">Assumptions!$B$10</f>
        <v>755881</v>
      </c>
      <c r="F7" s="11" t="n">
        <f aca="false">Assumptions!$B$11</f>
        <v>1236083</v>
      </c>
      <c r="G7" s="11" t="n">
        <f aca="false">Assumptions!$B$12</f>
        <v>1244898</v>
      </c>
      <c r="H7" s="11" t="n">
        <f aca="false">Assumptions!$B$13</f>
        <v>1242405</v>
      </c>
      <c r="I7" s="11" t="n">
        <f aca="false">Assumptions!$B$14</f>
        <v>1941609</v>
      </c>
      <c r="J7" s="11" t="n">
        <f aca="false">Assumptions!$B$15</f>
        <v>1931268</v>
      </c>
      <c r="K7" s="12" t="n">
        <f aca="false">SUM(B7:J7)</f>
        <v>9909324</v>
      </c>
      <c r="L7" s="5" t="n">
        <f aca="false">COUNT(B7:J7)</f>
        <v>8</v>
      </c>
    </row>
    <row r="8" customFormat="false" ht="15" hidden="false" customHeight="true" outlineLevel="0" collapsed="false">
      <c r="A8" s="5" t="s">
        <v>35</v>
      </c>
      <c r="C8" s="11" t="n">
        <f aca="false">Assumptions!$B$8</f>
        <v>756756</v>
      </c>
      <c r="D8" s="11" t="n">
        <f aca="false">Assumptions!$B$9</f>
        <v>755062</v>
      </c>
      <c r="E8" s="11" t="n">
        <f aca="false">Assumptions!$B$10</f>
        <v>755881</v>
      </c>
      <c r="F8" s="11" t="n">
        <f aca="false">Assumptions!$B$11</f>
        <v>1236083</v>
      </c>
      <c r="G8" s="11" t="n">
        <f aca="false">Assumptions!$B$12</f>
        <v>1244898</v>
      </c>
      <c r="H8" s="11" t="n">
        <f aca="false">Assumptions!$B$13</f>
        <v>1242405</v>
      </c>
      <c r="I8" s="11" t="n">
        <f aca="false">Assumptions!$B$14</f>
        <v>1941609</v>
      </c>
      <c r="J8" s="11" t="n">
        <f aca="false">Assumptions!$B$15</f>
        <v>1931268</v>
      </c>
      <c r="K8" s="12" t="n">
        <f aca="false">SUM(B8:J8)</f>
        <v>9863962</v>
      </c>
      <c r="L8" s="5" t="n">
        <f aca="false">COUNT(B8:J8)</f>
        <v>8</v>
      </c>
    </row>
    <row r="9" customFormat="false" ht="15" hidden="false" customHeight="true" outlineLevel="0" collapsed="false">
      <c r="A9" s="5" t="s">
        <v>36</v>
      </c>
      <c r="D9" s="11" t="n">
        <f aca="false">Assumptions!$B$9</f>
        <v>755062</v>
      </c>
      <c r="E9" s="11" t="n">
        <f aca="false">Assumptions!$B$10</f>
        <v>755881</v>
      </c>
      <c r="F9" s="11" t="n">
        <f aca="false">Assumptions!$B$11</f>
        <v>1236083</v>
      </c>
      <c r="G9" s="11" t="n">
        <f aca="false">Assumptions!$B$12</f>
        <v>1244898</v>
      </c>
      <c r="H9" s="11" t="n">
        <f aca="false">Assumptions!$B$13</f>
        <v>1242405</v>
      </c>
      <c r="I9" s="11" t="n">
        <f aca="false">Assumptions!$B$14</f>
        <v>1941609</v>
      </c>
      <c r="J9" s="11" t="n">
        <f aca="false">Assumptions!$B$15</f>
        <v>1931268</v>
      </c>
      <c r="K9" s="12" t="n">
        <f aca="false">SUM(B9:J9)</f>
        <v>9107206</v>
      </c>
      <c r="L9" s="5" t="n">
        <f aca="false">COUNT(B9:J9)</f>
        <v>7</v>
      </c>
    </row>
    <row r="10" customFormat="false" ht="15" hidden="false" customHeight="true" outlineLevel="0" collapsed="false">
      <c r="A10" s="5" t="s">
        <v>37</v>
      </c>
      <c r="B10" s="11" t="n">
        <f aca="false">Assumptions!$B$7</f>
        <v>800424</v>
      </c>
      <c r="C10" s="11" t="n">
        <f aca="false">Assumptions!$B$8</f>
        <v>756756</v>
      </c>
      <c r="D10" s="11" t="n">
        <f aca="false">Assumptions!$B$9</f>
        <v>755062</v>
      </c>
      <c r="E10" s="11" t="n">
        <f aca="false">Assumptions!$B$10</f>
        <v>755881</v>
      </c>
      <c r="F10" s="11" t="n">
        <f aca="false">Assumptions!$B$11</f>
        <v>1236083</v>
      </c>
      <c r="G10" s="11" t="n">
        <f aca="false">Assumptions!$B$12</f>
        <v>1244898</v>
      </c>
      <c r="H10" s="11" t="n">
        <f aca="false">Assumptions!$B$13</f>
        <v>1242405</v>
      </c>
      <c r="I10" s="11" t="n">
        <f aca="false">Assumptions!$B$14</f>
        <v>1941609</v>
      </c>
      <c r="K10" s="12" t="n">
        <f aca="false">SUM(B10:J10)</f>
        <v>8733118</v>
      </c>
      <c r="L10" s="5" t="n">
        <f aca="false">COUNT(B10:J10)</f>
        <v>8</v>
      </c>
    </row>
    <row r="11" customFormat="false" ht="15" hidden="false" customHeight="true" outlineLevel="0" collapsed="false">
      <c r="A11" s="5" t="s">
        <v>38</v>
      </c>
      <c r="C11" s="11" t="n">
        <f aca="false">Assumptions!$B$8</f>
        <v>756756</v>
      </c>
      <c r="D11" s="11" t="n">
        <f aca="false">Assumptions!$B$9</f>
        <v>755062</v>
      </c>
      <c r="E11" s="11" t="n">
        <f aca="false">Assumptions!$B$10</f>
        <v>755881</v>
      </c>
      <c r="F11" s="11" t="n">
        <f aca="false">Assumptions!$B$11</f>
        <v>1236083</v>
      </c>
      <c r="G11" s="11" t="n">
        <f aca="false">Assumptions!$B$12</f>
        <v>1244898</v>
      </c>
      <c r="I11" s="11" t="n">
        <f aca="false">Assumptions!$B$14</f>
        <v>1941609</v>
      </c>
      <c r="J11" s="11" t="n">
        <f aca="false">Assumptions!$B$15</f>
        <v>1931268</v>
      </c>
      <c r="K11" s="12" t="n">
        <f aca="false">SUM(B11:J11)</f>
        <v>8621557</v>
      </c>
      <c r="L11" s="5" t="n">
        <f aca="false">COUNT(B11:J11)</f>
        <v>7</v>
      </c>
    </row>
    <row r="12" customFormat="false" ht="15" hidden="false" customHeight="true" outlineLevel="0" collapsed="false">
      <c r="A12" s="5" t="s">
        <v>39</v>
      </c>
      <c r="E12" s="11" t="n">
        <f aca="false">Assumptions!$B$10</f>
        <v>755881</v>
      </c>
      <c r="F12" s="11" t="n">
        <f aca="false">Assumptions!$B$11</f>
        <v>1236083</v>
      </c>
      <c r="G12" s="11" t="n">
        <f aca="false">Assumptions!$B$12</f>
        <v>1244898</v>
      </c>
      <c r="H12" s="11" t="n">
        <f aca="false">Assumptions!$B$13</f>
        <v>1242405</v>
      </c>
      <c r="I12" s="11" t="n">
        <f aca="false">Assumptions!$B$14</f>
        <v>1941609</v>
      </c>
      <c r="J12" s="11" t="n">
        <f aca="false">Assumptions!$B$15</f>
        <v>1931268</v>
      </c>
      <c r="K12" s="12" t="n">
        <f aca="false">SUM(B12:J12)</f>
        <v>8352144</v>
      </c>
      <c r="L12" s="5" t="n">
        <f aca="false">COUNT(B12:J12)</f>
        <v>6</v>
      </c>
    </row>
    <row r="13" customFormat="false" ht="15" hidden="false" customHeight="true" outlineLevel="0" collapsed="false">
      <c r="A13" s="5" t="s">
        <v>40</v>
      </c>
      <c r="D13" s="11" t="n">
        <f aca="false">Assumptions!$B$9</f>
        <v>755062</v>
      </c>
      <c r="F13" s="11" t="n">
        <f aca="false">Assumptions!$B$11</f>
        <v>1236083</v>
      </c>
      <c r="G13" s="11" t="n">
        <f aca="false">Assumptions!$B$12</f>
        <v>1244898</v>
      </c>
      <c r="H13" s="11" t="n">
        <f aca="false">Assumptions!$B$13</f>
        <v>1242405</v>
      </c>
      <c r="I13" s="11" t="n">
        <f aca="false">Assumptions!$B$14</f>
        <v>1941609</v>
      </c>
      <c r="J13" s="11" t="n">
        <f aca="false">Assumptions!$B$15</f>
        <v>1931268</v>
      </c>
      <c r="K13" s="12" t="n">
        <f aca="false">SUM(B13:J13)</f>
        <v>8351325</v>
      </c>
      <c r="L13" s="5" t="n">
        <f aca="false">COUNT(B13:J13)</f>
        <v>6</v>
      </c>
    </row>
    <row r="14" customFormat="false" ht="15" hidden="false" customHeight="true" outlineLevel="0" collapsed="false">
      <c r="A14" s="5" t="s">
        <v>41</v>
      </c>
      <c r="C14" s="11" t="n">
        <f aca="false">Assumptions!$B$8</f>
        <v>756756</v>
      </c>
      <c r="D14" s="11" t="n">
        <f aca="false">Assumptions!$B$9</f>
        <v>755062</v>
      </c>
      <c r="E14" s="11" t="n">
        <f aca="false">Assumptions!$B$10</f>
        <v>755881</v>
      </c>
      <c r="F14" s="11" t="n">
        <f aca="false">Assumptions!$B$11</f>
        <v>1236083</v>
      </c>
      <c r="G14" s="11" t="n">
        <f aca="false">Assumptions!$B$12</f>
        <v>1244898</v>
      </c>
      <c r="H14" s="11" t="n">
        <f aca="false">Assumptions!$B$13</f>
        <v>1242405</v>
      </c>
      <c r="J14" s="11" t="n">
        <f aca="false">Assumptions!$B$15</f>
        <v>1931268</v>
      </c>
      <c r="K14" s="12" t="n">
        <f aca="false">SUM(B14:J14)</f>
        <v>7922353</v>
      </c>
      <c r="L14" s="5" t="n">
        <f aca="false">COUNT(B14:J14)</f>
        <v>7</v>
      </c>
    </row>
    <row r="15" customFormat="false" ht="15" hidden="false" customHeight="true" outlineLevel="0" collapsed="false">
      <c r="A15" s="5" t="s">
        <v>42</v>
      </c>
      <c r="F15" s="11" t="n">
        <f aca="false">Assumptions!$B$11</f>
        <v>1236083</v>
      </c>
      <c r="G15" s="11" t="n">
        <f aca="false">Assumptions!$B$12</f>
        <v>1244898</v>
      </c>
      <c r="H15" s="11" t="n">
        <f aca="false">Assumptions!$B$13</f>
        <v>1242405</v>
      </c>
      <c r="I15" s="11" t="n">
        <f aca="false">Assumptions!$B$14</f>
        <v>1941609</v>
      </c>
      <c r="J15" s="11" t="n">
        <f aca="false">Assumptions!$B$15</f>
        <v>1931268</v>
      </c>
      <c r="K15" s="12" t="n">
        <f aca="false">SUM(B15:J15)</f>
        <v>7596263</v>
      </c>
      <c r="L15" s="5" t="n">
        <f aca="false">COUNT(B15:J15)</f>
        <v>5</v>
      </c>
    </row>
    <row r="16" customFormat="false" ht="15" hidden="false" customHeight="true" outlineLevel="0" collapsed="false">
      <c r="A16" s="5" t="s">
        <v>43</v>
      </c>
      <c r="B16" s="11" t="n">
        <f aca="false">Assumptions!$B$7</f>
        <v>800424</v>
      </c>
      <c r="C16" s="11" t="n">
        <f aca="false">Assumptions!$B$8</f>
        <v>756756</v>
      </c>
      <c r="D16" s="11" t="n">
        <f aca="false">Assumptions!$B$9</f>
        <v>755062</v>
      </c>
      <c r="E16" s="11" t="n">
        <f aca="false">Assumptions!$B$10</f>
        <v>755881</v>
      </c>
      <c r="F16" s="11" t="n">
        <f aca="false">Assumptions!$B$11</f>
        <v>1236083</v>
      </c>
      <c r="G16" s="11" t="n">
        <f aca="false">Assumptions!$B$12</f>
        <v>1244898</v>
      </c>
      <c r="H16" s="11" t="n">
        <f aca="false">Assumptions!$B$13</f>
        <v>1242405</v>
      </c>
      <c r="K16" s="12" t="n">
        <f aca="false">SUM(B16:J16)</f>
        <v>6791509</v>
      </c>
      <c r="L16" s="5" t="n">
        <f aca="false">COUNT(B16:J16)</f>
        <v>7</v>
      </c>
    </row>
    <row r="17" customFormat="false" ht="15" hidden="false" customHeight="true" outlineLevel="0" collapsed="false">
      <c r="A17" s="5" t="s">
        <v>44</v>
      </c>
      <c r="C17" s="11" t="n">
        <f aca="false">Assumptions!$B$8</f>
        <v>756756</v>
      </c>
      <c r="D17" s="11" t="n">
        <f aca="false">Assumptions!$B$9</f>
        <v>755062</v>
      </c>
      <c r="E17" s="11" t="n">
        <f aca="false">Assumptions!$B$10</f>
        <v>755881</v>
      </c>
      <c r="F17" s="11" t="n">
        <f aca="false">Assumptions!$B$11</f>
        <v>1236083</v>
      </c>
      <c r="G17" s="11" t="n">
        <f aca="false">Assumptions!$B$12</f>
        <v>1244898</v>
      </c>
      <c r="J17" s="11" t="n">
        <f aca="false">Assumptions!$B$15</f>
        <v>1931268</v>
      </c>
      <c r="K17" s="12" t="n">
        <f aca="false">SUM(B17:J17)</f>
        <v>6679948</v>
      </c>
      <c r="L17" s="5" t="n">
        <f aca="false">COUNT(B17:J17)</f>
        <v>6</v>
      </c>
    </row>
    <row r="18" customFormat="false" ht="15" hidden="false" customHeight="true" outlineLevel="0" collapsed="false">
      <c r="A18" s="5" t="s">
        <v>45</v>
      </c>
      <c r="D18" s="11" t="n">
        <f aca="false">Assumptions!$B$9</f>
        <v>755062</v>
      </c>
      <c r="E18" s="11" t="n">
        <f aca="false">Assumptions!$B$10</f>
        <v>755881</v>
      </c>
      <c r="F18" s="11" t="n">
        <f aca="false">Assumptions!$B$11</f>
        <v>1236083</v>
      </c>
      <c r="H18" s="11" t="n">
        <f aca="false">Assumptions!$B$13</f>
        <v>1242405</v>
      </c>
      <c r="J18" s="11" t="n">
        <f aca="false">Assumptions!$B$15</f>
        <v>1931268</v>
      </c>
      <c r="K18" s="12" t="n">
        <f aca="false">SUM(B18:J18)</f>
        <v>5920699</v>
      </c>
      <c r="L18" s="5" t="n">
        <f aca="false">COUNT(B18:J18)</f>
        <v>5</v>
      </c>
    </row>
    <row r="19" customFormat="false" ht="15" hidden="false" customHeight="true" outlineLevel="0" collapsed="false">
      <c r="A19" s="5" t="s">
        <v>46</v>
      </c>
      <c r="B19" s="11" t="n">
        <f aca="false">Assumptions!$B$7</f>
        <v>800424</v>
      </c>
      <c r="G19" s="11" t="n">
        <f aca="false">Assumptions!$B$12</f>
        <v>1244898</v>
      </c>
      <c r="I19" s="11" t="n">
        <f aca="false">Assumptions!$B$14</f>
        <v>1941609</v>
      </c>
      <c r="J19" s="11" t="n">
        <f aca="false">Assumptions!$B$15</f>
        <v>1931268</v>
      </c>
      <c r="K19" s="12" t="n">
        <f aca="false">SUM(B19:J19)</f>
        <v>5918199</v>
      </c>
      <c r="L19" s="5" t="n">
        <f aca="false">COUNT(B19:J19)</f>
        <v>4</v>
      </c>
    </row>
    <row r="20" customFormat="false" ht="15" hidden="false" customHeight="true" outlineLevel="0" collapsed="false">
      <c r="A20" s="5" t="s">
        <v>47</v>
      </c>
      <c r="B20" s="11" t="n">
        <f aca="false">Assumptions!$B$7</f>
        <v>800424</v>
      </c>
      <c r="F20" s="11" t="n">
        <f aca="false">Assumptions!$B$11</f>
        <v>1236083</v>
      </c>
      <c r="G20" s="11" t="n">
        <f aca="false">Assumptions!$B$12</f>
        <v>1244898</v>
      </c>
      <c r="I20" s="11" t="n">
        <f aca="false">Assumptions!$B$14</f>
        <v>1941609</v>
      </c>
      <c r="K20" s="12" t="n">
        <f aca="false">SUM(B20:J20)</f>
        <v>5223014</v>
      </c>
      <c r="L20" s="5" t="n">
        <f aca="false">COUNT(B20:J20)</f>
        <v>4</v>
      </c>
    </row>
    <row r="21" customFormat="false" ht="15" hidden="false" customHeight="true" outlineLevel="0" collapsed="false">
      <c r="A21" s="5" t="s">
        <v>48</v>
      </c>
      <c r="G21" s="11" t="n">
        <f aca="false">Assumptions!$B$12</f>
        <v>1244898</v>
      </c>
      <c r="I21" s="11" t="n">
        <f aca="false">Assumptions!$B$14</f>
        <v>1941609</v>
      </c>
      <c r="J21" s="11" t="n">
        <f aca="false">Assumptions!$B$15</f>
        <v>1931268</v>
      </c>
      <c r="K21" s="12" t="n">
        <f aca="false">SUM(B21:J21)</f>
        <v>5117775</v>
      </c>
      <c r="L21" s="5" t="n">
        <f aca="false">COUNT(B21:J21)</f>
        <v>3</v>
      </c>
    </row>
    <row r="22" customFormat="false" ht="15" hidden="false" customHeight="true" outlineLevel="0" collapsed="false">
      <c r="A22" s="5" t="s">
        <v>49</v>
      </c>
      <c r="H22" s="11" t="n">
        <f aca="false">Assumptions!$B$13</f>
        <v>1242405</v>
      </c>
      <c r="I22" s="11" t="n">
        <f aca="false">Assumptions!$B$14</f>
        <v>1941609</v>
      </c>
      <c r="J22" s="11" t="n">
        <f aca="false">Assumptions!$B$15</f>
        <v>1931268</v>
      </c>
      <c r="K22" s="12" t="n">
        <f aca="false">SUM(B22:J22)</f>
        <v>5115282</v>
      </c>
      <c r="L22" s="5" t="n">
        <f aca="false">COUNT(B22:J22)</f>
        <v>3</v>
      </c>
    </row>
    <row r="23" customFormat="false" ht="15" hidden="false" customHeight="true" outlineLevel="0" collapsed="false">
      <c r="A23" s="5" t="s">
        <v>50</v>
      </c>
      <c r="H23" s="11" t="n">
        <f aca="false">Assumptions!$B$13</f>
        <v>1242405</v>
      </c>
      <c r="I23" s="11" t="n">
        <f aca="false">Assumptions!$B$14</f>
        <v>1941609</v>
      </c>
      <c r="J23" s="11" t="n">
        <f aca="false">Assumptions!$B$15</f>
        <v>1931268</v>
      </c>
      <c r="K23" s="12" t="n">
        <f aca="false">SUM(B23:J23)</f>
        <v>5115282</v>
      </c>
      <c r="L23" s="5" t="n">
        <f aca="false">COUNT(B23:J23)</f>
        <v>3</v>
      </c>
    </row>
    <row r="24" customFormat="false" ht="15" hidden="false" customHeight="true" outlineLevel="0" collapsed="false">
      <c r="A24" s="5" t="s">
        <v>51</v>
      </c>
      <c r="B24" s="11" t="n">
        <f aca="false">Assumptions!$B$7</f>
        <v>800424</v>
      </c>
      <c r="C24" s="11" t="n">
        <f aca="false">Assumptions!$B$8</f>
        <v>756756</v>
      </c>
      <c r="D24" s="11" t="n">
        <f aca="false">Assumptions!$B$9</f>
        <v>755062</v>
      </c>
      <c r="E24" s="11" t="n">
        <f aca="false">Assumptions!$B$10</f>
        <v>755881</v>
      </c>
      <c r="F24" s="11" t="n">
        <f aca="false">Assumptions!$B$11</f>
        <v>1236083</v>
      </c>
      <c r="K24" s="12" t="n">
        <f aca="false">SUM(B24:J24)</f>
        <v>4304206</v>
      </c>
      <c r="L24" s="5" t="n">
        <f aca="false">COUNT(B24:J24)</f>
        <v>5</v>
      </c>
    </row>
    <row r="25" customFormat="false" ht="15" hidden="false" customHeight="true" outlineLevel="0" collapsed="false">
      <c r="A25" s="5" t="s">
        <v>52</v>
      </c>
      <c r="D25" s="11" t="n">
        <f aca="false">Assumptions!$B$9</f>
        <v>755062</v>
      </c>
      <c r="E25" s="11" t="n">
        <f aca="false">Assumptions!$B$10</f>
        <v>755881</v>
      </c>
      <c r="F25" s="11" t="n">
        <f aca="false">Assumptions!$B$11</f>
        <v>1236083</v>
      </c>
      <c r="H25" s="11" t="n">
        <f aca="false">Assumptions!$B$13</f>
        <v>1242405</v>
      </c>
      <c r="K25" s="12" t="n">
        <f aca="false">SUM(B25:J25)</f>
        <v>3989431</v>
      </c>
      <c r="L25" s="5" t="n">
        <f aca="false">COUNT(B25:J25)</f>
        <v>4</v>
      </c>
    </row>
    <row r="26" customFormat="false" ht="15" hidden="false" customHeight="true" outlineLevel="0" collapsed="false">
      <c r="A26" s="5" t="s">
        <v>53</v>
      </c>
      <c r="B26" s="11" t="n">
        <f aca="false">Assumptions!$B$7</f>
        <v>800424</v>
      </c>
      <c r="C26" s="11" t="n">
        <f aca="false">Assumptions!$B$8</f>
        <v>756756</v>
      </c>
      <c r="D26" s="11" t="n">
        <f aca="false">Assumptions!$B$9</f>
        <v>755062</v>
      </c>
      <c r="E26" s="11" t="n">
        <f aca="false">Assumptions!$B$10</f>
        <v>755881</v>
      </c>
      <c r="K26" s="12" t="n">
        <f aca="false">SUM(B26:J26)</f>
        <v>3068123</v>
      </c>
      <c r="L26" s="5" t="n">
        <f aca="false">COUNT(B26:J26)</f>
        <v>4</v>
      </c>
    </row>
    <row r="27" customFormat="false" ht="15" hidden="false" customHeight="true" outlineLevel="0" collapsed="false">
      <c r="A27" s="5" t="s">
        <v>54</v>
      </c>
      <c r="D27" s="11" t="n">
        <f aca="false">Assumptions!$B$9</f>
        <v>755062</v>
      </c>
      <c r="E27" s="11" t="n">
        <f aca="false">Assumptions!$B$10</f>
        <v>755881</v>
      </c>
      <c r="G27" s="11" t="n">
        <f aca="false">Assumptions!$B$12</f>
        <v>1244898</v>
      </c>
      <c r="K27" s="12" t="n">
        <f aca="false">SUM(B27:J27)</f>
        <v>2755841</v>
      </c>
      <c r="L27" s="5" t="n">
        <f aca="false">COUNT(B27:J27)</f>
        <v>3</v>
      </c>
    </row>
    <row r="28" customFormat="false" ht="15" hidden="false" customHeight="true" outlineLevel="0" collapsed="false">
      <c r="A28" s="5" t="s">
        <v>55</v>
      </c>
      <c r="B28" s="11" t="n">
        <f aca="false">Assumptions!$B$7</f>
        <v>800424</v>
      </c>
      <c r="C28" s="11" t="n">
        <f aca="false">Assumptions!$B$8</f>
        <v>756756</v>
      </c>
      <c r="D28" s="11" t="n">
        <f aca="false">Assumptions!$B$9</f>
        <v>755062</v>
      </c>
      <c r="K28" s="12" t="n">
        <f aca="false">SUM(B28:J28)</f>
        <v>2312242</v>
      </c>
      <c r="L28" s="5" t="n">
        <f aca="false">COUNT(B28:J28)</f>
        <v>3</v>
      </c>
    </row>
    <row r="29" customFormat="false" ht="15" hidden="false" customHeight="true" outlineLevel="0" collapsed="false">
      <c r="A29" s="5" t="s">
        <v>56</v>
      </c>
      <c r="B29" s="11" t="n">
        <f aca="false">Assumptions!$B$7</f>
        <v>800424</v>
      </c>
      <c r="C29" s="11" t="n">
        <f aca="false">Assumptions!$B$8</f>
        <v>756756</v>
      </c>
      <c r="D29" s="11" t="n">
        <f aca="false">Assumptions!$B$9</f>
        <v>755062</v>
      </c>
      <c r="K29" s="12" t="n">
        <f aca="false">SUM(B29:J29)</f>
        <v>2312242</v>
      </c>
      <c r="L29" s="5" t="n">
        <f aca="false">COUNT(B29:J29)</f>
        <v>3</v>
      </c>
    </row>
    <row r="30" customFormat="false" ht="15" hidden="false" customHeight="true" outlineLevel="0" collapsed="false">
      <c r="A30" s="5" t="s">
        <v>57</v>
      </c>
      <c r="B30" s="11" t="n">
        <f aca="false">Assumptions!$B$7</f>
        <v>800424</v>
      </c>
      <c r="C30" s="11" t="n">
        <f aca="false">Assumptions!$B$8</f>
        <v>756756</v>
      </c>
      <c r="D30" s="11" t="n">
        <f aca="false">Assumptions!$B$9</f>
        <v>755062</v>
      </c>
      <c r="K30" s="12" t="n">
        <f aca="false">SUM(B30:J30)</f>
        <v>2312242</v>
      </c>
      <c r="L30" s="5" t="n">
        <f aca="false">COUNT(B30:J30)</f>
        <v>3</v>
      </c>
    </row>
    <row r="31" customFormat="false" ht="15" hidden="false" customHeight="true" outlineLevel="0" collapsed="false">
      <c r="A31" s="5" t="s">
        <v>58</v>
      </c>
      <c r="I31" s="11" t="n">
        <f aca="false">Assumptions!$B$14</f>
        <v>1941609</v>
      </c>
      <c r="K31" s="12" t="n">
        <f aca="false">SUM(B31:J31)</f>
        <v>1941609</v>
      </c>
      <c r="L31" s="5" t="n">
        <f aca="false">COUNT(B31:J31)</f>
        <v>1</v>
      </c>
    </row>
    <row r="32" customFormat="false" ht="15" hidden="false" customHeight="true" outlineLevel="0" collapsed="false">
      <c r="A32" s="5" t="s">
        <v>59</v>
      </c>
      <c r="J32" s="11" t="n">
        <f aca="false">Assumptions!$B$15</f>
        <v>1931268</v>
      </c>
      <c r="K32" s="12" t="n">
        <f aca="false">SUM(B32:J32)</f>
        <v>1931268</v>
      </c>
      <c r="L32" s="5" t="n">
        <f aca="false">COUNT(B32:J32)</f>
        <v>1</v>
      </c>
    </row>
    <row r="33" customFormat="false" ht="15" hidden="false" customHeight="true" outlineLevel="0" collapsed="false">
      <c r="A33" s="5" t="s">
        <v>60</v>
      </c>
      <c r="J33" s="11" t="n">
        <f aca="false">Assumptions!$B$15</f>
        <v>1931268</v>
      </c>
      <c r="K33" s="12" t="n">
        <f aca="false">SUM(B33:J33)</f>
        <v>1931268</v>
      </c>
      <c r="L33" s="5" t="n">
        <f aca="false">COUNT(B33:J33)</f>
        <v>1</v>
      </c>
    </row>
    <row r="34" customFormat="false" ht="15" hidden="false" customHeight="true" outlineLevel="0" collapsed="false">
      <c r="A34" s="5" t="s">
        <v>61</v>
      </c>
      <c r="B34" s="11" t="n">
        <f aca="false">Assumptions!$B$7</f>
        <v>800424</v>
      </c>
      <c r="C34" s="11" t="n">
        <f aca="false">Assumptions!$B$8</f>
        <v>756756</v>
      </c>
      <c r="K34" s="12" t="n">
        <f aca="false">SUM(B34:J34)</f>
        <v>1557180</v>
      </c>
      <c r="L34" s="5" t="n">
        <f aca="false">COUNT(B34:J34)</f>
        <v>2</v>
      </c>
    </row>
    <row r="35" customFormat="false" ht="15" hidden="false" customHeight="true" outlineLevel="0" collapsed="false">
      <c r="A35" s="5" t="s">
        <v>62</v>
      </c>
      <c r="F35" s="11" t="n">
        <f aca="false">Assumptions!$B$11</f>
        <v>1236083</v>
      </c>
      <c r="K35" s="12" t="n">
        <f aca="false">SUM(B35:J35)</f>
        <v>1236083</v>
      </c>
      <c r="L35" s="5" t="n">
        <f aca="false">COUNT(B35:J35)</f>
        <v>1</v>
      </c>
    </row>
    <row r="36" customFormat="false" ht="15" hidden="false" customHeight="true" outlineLevel="0" collapsed="false">
      <c r="A36" s="5" t="s">
        <v>63</v>
      </c>
      <c r="B36" s="11" t="n">
        <f aca="false">Assumptions!$B$7</f>
        <v>800424</v>
      </c>
      <c r="K36" s="12" t="n">
        <f aca="false">SUM(B36:J36)</f>
        <v>800424</v>
      </c>
      <c r="L36" s="5" t="n">
        <f aca="false">COUNT(B36:J36)</f>
        <v>1</v>
      </c>
    </row>
    <row r="37" customFormat="false" ht="15" hidden="false" customHeight="true" outlineLevel="0" collapsed="false">
      <c r="A37" s="5" t="s">
        <v>64</v>
      </c>
      <c r="C37" s="11" t="n">
        <f aca="false">Assumptions!$B$8</f>
        <v>756756</v>
      </c>
      <c r="K37" s="12" t="n">
        <f aca="false">SUM(B37:J37)</f>
        <v>756756</v>
      </c>
      <c r="L37" s="5" t="n">
        <f aca="false">COUNT(B37:J37)</f>
        <v>1</v>
      </c>
    </row>
    <row r="38" customFormat="false" ht="15" hidden="false" customHeight="true" outlineLevel="0" collapsed="false">
      <c r="A38" s="5" t="s">
        <v>65</v>
      </c>
      <c r="E38" s="11" t="n">
        <f aca="false">Assumptions!$B$10</f>
        <v>755881</v>
      </c>
      <c r="K38" s="12" t="n">
        <f aca="false">SUM(B38:J38)</f>
        <v>755881</v>
      </c>
      <c r="L38" s="5" t="n">
        <f aca="false">COUNT(B38:J38)</f>
        <v>1</v>
      </c>
    </row>
    <row r="39" customFormat="false" ht="15" hidden="false" customHeight="true" outlineLevel="0" collapsed="false">
      <c r="A39" s="4" t="s">
        <v>66</v>
      </c>
      <c r="B39" s="12" t="n">
        <f aca="false">SUM(B4:B38)</f>
        <v>12006360</v>
      </c>
      <c r="C39" s="12" t="n">
        <f aca="false">SUM(C4:C38)</f>
        <v>12864852</v>
      </c>
      <c r="D39" s="12" t="n">
        <f aca="false">SUM(D4:D38)</f>
        <v>14346178</v>
      </c>
      <c r="E39" s="12" t="n">
        <f aca="false">SUM(E4:E38)</f>
        <v>13605858</v>
      </c>
      <c r="F39" s="12" t="n">
        <f aca="false">SUM(F4:F38)</f>
        <v>23485577</v>
      </c>
      <c r="G39" s="12" t="n">
        <f aca="false">SUM(G4:G38)</f>
        <v>22408164</v>
      </c>
      <c r="H39" s="12" t="n">
        <f aca="false">SUM(H4:H38)</f>
        <v>19878480</v>
      </c>
      <c r="I39" s="12" t="n">
        <f aca="false">SUM(I4:I38)</f>
        <v>33007353</v>
      </c>
      <c r="J39" s="12" t="n">
        <f aca="false">SUM(J4:J38)</f>
        <v>36694092</v>
      </c>
      <c r="K39" s="12" t="n">
        <f aca="false">SUM(K4:K38)</f>
        <v>188296914</v>
      </c>
    </row>
    <row r="41" customFormat="false" ht="15" hidden="false" customHeight="true" outlineLevel="0" collapsed="false">
      <c r="A41" s="3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6"/>
    <col collapsed="false" customWidth="true" hidden="false" outlineLevel="0" max="3" min="3" style="1" width="18"/>
    <col collapsed="false" customWidth="true" hidden="false" outlineLevel="0" max="4" min="4" style="1" width="80"/>
  </cols>
  <sheetData>
    <row r="1" customFormat="false" ht="15" hidden="false" customHeight="true" outlineLevel="0" collapsed="false">
      <c r="A1" s="9" t="s">
        <v>68</v>
      </c>
    </row>
    <row r="2" customFormat="false" ht="15" hidden="false" customHeight="true" outlineLevel="0" collapsed="false">
      <c r="A2" s="3" t="s">
        <v>69</v>
      </c>
    </row>
    <row r="4" customFormat="false" ht="15" hidden="false" customHeight="true" outlineLevel="0" collapsed="false">
      <c r="A4" s="4" t="s">
        <v>70</v>
      </c>
      <c r="B4" s="4" t="s">
        <v>71</v>
      </c>
      <c r="C4" s="4" t="s">
        <v>72</v>
      </c>
      <c r="D4" s="4" t="s">
        <v>73</v>
      </c>
    </row>
    <row r="5" customFormat="false" ht="15" hidden="false" customHeight="true" outlineLevel="0" collapsed="false">
      <c r="A5" s="5" t="s">
        <v>9</v>
      </c>
      <c r="B5" s="5" t="s">
        <v>44</v>
      </c>
      <c r="C5" s="5" t="s">
        <v>11</v>
      </c>
      <c r="D5" s="5"/>
    </row>
    <row r="6" customFormat="false" ht="15" hidden="false" customHeight="true" outlineLevel="0" collapsed="false">
      <c r="A6" s="5" t="s">
        <v>11</v>
      </c>
      <c r="B6" s="5" t="s">
        <v>44</v>
      </c>
      <c r="C6" s="5" t="s">
        <v>13</v>
      </c>
      <c r="D6" s="5" t="s">
        <v>74</v>
      </c>
    </row>
    <row r="7" customFormat="false" ht="15" hidden="false" customHeight="true" outlineLevel="0" collapsed="false">
      <c r="A7" s="5" t="s">
        <v>13</v>
      </c>
      <c r="B7" s="5" t="s">
        <v>44</v>
      </c>
      <c r="C7" s="5" t="s">
        <v>15</v>
      </c>
      <c r="D7" s="5"/>
    </row>
    <row r="8" customFormat="false" ht="15" hidden="false" customHeight="true" outlineLevel="0" collapsed="false">
      <c r="A8" s="5" t="s">
        <v>15</v>
      </c>
      <c r="B8" s="5" t="s">
        <v>32</v>
      </c>
      <c r="C8" s="5" t="s">
        <v>17</v>
      </c>
      <c r="D8" s="5"/>
    </row>
    <row r="9" customFormat="false" ht="15" hidden="false" customHeight="true" outlineLevel="0" collapsed="false">
      <c r="A9" s="5" t="s">
        <v>17</v>
      </c>
      <c r="B9" s="5" t="s">
        <v>44</v>
      </c>
      <c r="C9" s="5" t="s">
        <v>19</v>
      </c>
      <c r="D9" s="5"/>
    </row>
    <row r="10" customFormat="false" ht="15" hidden="false" customHeight="true" outlineLevel="0" collapsed="false">
      <c r="A10" s="5" t="s">
        <v>19</v>
      </c>
      <c r="B10" s="5" t="s">
        <v>40</v>
      </c>
      <c r="C10" s="5" t="s">
        <v>21</v>
      </c>
      <c r="D10" s="5" t="s">
        <v>75</v>
      </c>
    </row>
    <row r="11" customFormat="false" ht="15" hidden="false" customHeight="true" outlineLevel="0" collapsed="false">
      <c r="A11" s="5" t="s">
        <v>21</v>
      </c>
      <c r="B11" s="5" t="s">
        <v>38</v>
      </c>
      <c r="C11" s="5" t="s">
        <v>23</v>
      </c>
      <c r="D11" s="5" t="s">
        <v>76</v>
      </c>
    </row>
    <row r="12" customFormat="false" ht="15" hidden="false" customHeight="true" outlineLevel="0" collapsed="false">
      <c r="A12" s="5" t="s">
        <v>23</v>
      </c>
      <c r="B12" s="5" t="s">
        <v>45</v>
      </c>
      <c r="C12" s="5" t="s">
        <v>77</v>
      </c>
      <c r="D12" s="5" t="s">
        <v>78</v>
      </c>
    </row>
    <row r="14" customFormat="false" ht="15" hidden="false" customHeight="true" outlineLevel="0" collapsed="false">
      <c r="A14" s="4" t="s">
        <v>79</v>
      </c>
    </row>
    <row r="15" customFormat="false" ht="15" hidden="false" customHeight="true" outlineLevel="0" collapsed="false">
      <c r="A15" s="4" t="s">
        <v>28</v>
      </c>
      <c r="B15" s="4" t="s">
        <v>80</v>
      </c>
      <c r="C15" s="4" t="s">
        <v>81</v>
      </c>
    </row>
    <row r="16" customFormat="false" ht="15" hidden="false" customHeight="true" outlineLevel="0" collapsed="false">
      <c r="A16" s="5" t="s">
        <v>44</v>
      </c>
      <c r="B16" s="13" t="n">
        <v>101.9</v>
      </c>
      <c r="C16" s="5" t="n">
        <v>4</v>
      </c>
    </row>
    <row r="17" customFormat="false" ht="15" hidden="false" customHeight="true" outlineLevel="0" collapsed="false">
      <c r="A17" s="5" t="s">
        <v>45</v>
      </c>
      <c r="B17" s="13" t="n">
        <v>46.9</v>
      </c>
      <c r="C17" s="5" t="n">
        <v>1</v>
      </c>
    </row>
    <row r="18" customFormat="false" ht="15" hidden="false" customHeight="true" outlineLevel="0" collapsed="false">
      <c r="A18" s="5" t="s">
        <v>32</v>
      </c>
      <c r="B18" s="13" t="n">
        <v>26.1</v>
      </c>
      <c r="C18" s="5" t="n">
        <v>1</v>
      </c>
    </row>
    <row r="19" customFormat="false" ht="15" hidden="false" customHeight="true" outlineLevel="0" collapsed="false">
      <c r="A19" s="5" t="s">
        <v>38</v>
      </c>
      <c r="B19" s="13" t="n">
        <v>2.6</v>
      </c>
      <c r="C19" s="5" t="n">
        <v>1</v>
      </c>
    </row>
    <row r="20" customFormat="false" ht="15" hidden="false" customHeight="true" outlineLevel="0" collapsed="false">
      <c r="A20" s="5" t="s">
        <v>40</v>
      </c>
      <c r="B20" s="13" t="n">
        <v>0</v>
      </c>
      <c r="C20" s="5" t="n">
        <v>1</v>
      </c>
    </row>
    <row r="21" customFormat="false" ht="15" hidden="false" customHeight="true" outlineLevel="0" collapsed="false">
      <c r="A21" s="5" t="s">
        <v>31</v>
      </c>
      <c r="B21" s="13" t="n">
        <v>0</v>
      </c>
      <c r="C21" s="5" t="n">
        <v>0</v>
      </c>
    </row>
    <row r="23" customFormat="false" ht="15" hidden="false" customHeight="true" outlineLevel="0" collapsed="false">
      <c r="A23" s="14" t="s">
        <v>82</v>
      </c>
      <c r="B23" s="14" t="n">
        <f aca="false">SUM(B16:B21)</f>
        <v>177.5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22"/>
    <col collapsed="false" customWidth="true" hidden="false" outlineLevel="0" max="4" min="4" style="1" width="14"/>
    <col collapsed="false" customWidth="true" hidden="false" outlineLevel="0" max="5" min="5" style="1" width="80"/>
  </cols>
  <sheetData>
    <row r="1" customFormat="false" ht="15" hidden="false" customHeight="true" outlineLevel="0" collapsed="false">
      <c r="A1" s="9" t="s">
        <v>83</v>
      </c>
    </row>
    <row r="3" customFormat="false" ht="15" hidden="false" customHeight="true" outlineLevel="0" collapsed="false">
      <c r="A3" s="4" t="s">
        <v>28</v>
      </c>
      <c r="B3" s="4" t="s">
        <v>30</v>
      </c>
      <c r="C3" s="4" t="s">
        <v>84</v>
      </c>
      <c r="D3" s="4" t="s">
        <v>80</v>
      </c>
      <c r="E3" s="4" t="s">
        <v>85</v>
      </c>
    </row>
    <row r="4" customFormat="false" ht="15" hidden="false" customHeight="true" outlineLevel="0" collapsed="false">
      <c r="A4" s="5" t="s">
        <v>31</v>
      </c>
      <c r="B4" s="15" t="n">
        <f aca="false">'Merit model'!L4</f>
        <v>9</v>
      </c>
      <c r="C4" s="16" t="n">
        <f aca="false">'Merit model'!K4/1000000</f>
        <v>10.664386</v>
      </c>
      <c r="D4" s="17" t="n">
        <f aca="false">'UEFA seats'!B21</f>
        <v>0</v>
      </c>
      <c r="E4" s="7" t="s">
        <v>86</v>
      </c>
    </row>
    <row r="5" customFormat="false" ht="15" hidden="false" customHeight="true" outlineLevel="0" collapsed="false">
      <c r="A5" s="5" t="s">
        <v>32</v>
      </c>
      <c r="B5" s="15" t="n">
        <f aca="false">'Merit model'!L5</f>
        <v>9</v>
      </c>
      <c r="C5" s="16" t="n">
        <f aca="false">'Merit model'!K5/1000000</f>
        <v>10.664386</v>
      </c>
      <c r="D5" s="17" t="n">
        <f aca="false">'UEFA seats'!B18</f>
        <v>26.1</v>
      </c>
      <c r="E5" s="7" t="s">
        <v>87</v>
      </c>
    </row>
    <row r="6" customFormat="false" ht="15" hidden="false" customHeight="true" outlineLevel="0" collapsed="false">
      <c r="A6" s="5" t="s">
        <v>33</v>
      </c>
      <c r="B6" s="15" t="n">
        <f aca="false">'Merit model'!L6</f>
        <v>9</v>
      </c>
      <c r="C6" s="16" t="n">
        <f aca="false">'Merit model'!K6/1000000</f>
        <v>10.664386</v>
      </c>
      <c r="E6" s="7" t="s">
        <v>88</v>
      </c>
    </row>
    <row r="7" customFormat="false" ht="15" hidden="false" customHeight="true" outlineLevel="0" collapsed="false">
      <c r="A7" s="5" t="s">
        <v>34</v>
      </c>
      <c r="B7" s="15" t="n">
        <f aca="false">'Merit model'!L7</f>
        <v>8</v>
      </c>
      <c r="C7" s="16" t="n">
        <f aca="false">'Merit model'!K7/1000000</f>
        <v>9.909324</v>
      </c>
      <c r="E7" s="7"/>
    </row>
    <row r="8" customFormat="false" ht="15" hidden="false" customHeight="true" outlineLevel="0" collapsed="false">
      <c r="A8" s="5" t="s">
        <v>35</v>
      </c>
      <c r="B8" s="15" t="n">
        <f aca="false">'Merit model'!L8</f>
        <v>8</v>
      </c>
      <c r="C8" s="16" t="n">
        <f aca="false">'Merit model'!K8/1000000</f>
        <v>9.863962</v>
      </c>
      <c r="E8" s="7"/>
    </row>
    <row r="9" customFormat="false" ht="15" hidden="false" customHeight="true" outlineLevel="0" collapsed="false">
      <c r="A9" s="5" t="s">
        <v>36</v>
      </c>
      <c r="B9" s="15" t="n">
        <f aca="false">'Merit model'!L9</f>
        <v>7</v>
      </c>
      <c r="C9" s="16" t="n">
        <f aca="false">'Merit model'!K9/1000000</f>
        <v>9.107206</v>
      </c>
      <c r="E9" s="7"/>
    </row>
    <row r="10" customFormat="false" ht="15" hidden="false" customHeight="true" outlineLevel="0" collapsed="false">
      <c r="A10" s="5" t="s">
        <v>37</v>
      </c>
      <c r="B10" s="15" t="n">
        <f aca="false">'Merit model'!L10</f>
        <v>8</v>
      </c>
      <c r="C10" s="16" t="n">
        <f aca="false">'Merit model'!K10/1000000</f>
        <v>8.733118</v>
      </c>
      <c r="E10" s="7"/>
    </row>
    <row r="11" customFormat="false" ht="15" hidden="false" customHeight="true" outlineLevel="0" collapsed="false">
      <c r="A11" s="5" t="s">
        <v>38</v>
      </c>
      <c r="B11" s="15" t="n">
        <f aca="false">'Merit model'!L11</f>
        <v>7</v>
      </c>
      <c r="C11" s="16" t="n">
        <f aca="false">'Merit model'!K11/1000000</f>
        <v>8.621557</v>
      </c>
      <c r="D11" s="17" t="n">
        <f aca="false">'UEFA seats'!B19</f>
        <v>2.6</v>
      </c>
      <c r="E11" s="7" t="s">
        <v>89</v>
      </c>
    </row>
    <row r="12" customFormat="false" ht="15" hidden="false" customHeight="true" outlineLevel="0" collapsed="false">
      <c r="A12" s="5" t="s">
        <v>39</v>
      </c>
      <c r="B12" s="15" t="n">
        <f aca="false">'Merit model'!L12</f>
        <v>6</v>
      </c>
      <c r="C12" s="16" t="n">
        <f aca="false">'Merit model'!K12/1000000</f>
        <v>8.352144</v>
      </c>
      <c r="E12" s="7"/>
    </row>
    <row r="13" customFormat="false" ht="15" hidden="false" customHeight="true" outlineLevel="0" collapsed="false">
      <c r="A13" s="5" t="s">
        <v>40</v>
      </c>
      <c r="B13" s="15" t="n">
        <f aca="false">'Merit model'!L13</f>
        <v>6</v>
      </c>
      <c r="C13" s="16" t="n">
        <f aca="false">'Merit model'!K13/1000000</f>
        <v>8.351325</v>
      </c>
      <c r="D13" s="17" t="n">
        <f aca="false">'UEFA seats'!B20</f>
        <v>0</v>
      </c>
      <c r="E13" s="7" t="s">
        <v>90</v>
      </c>
    </row>
    <row r="14" customFormat="false" ht="15" hidden="false" customHeight="true" outlineLevel="0" collapsed="false">
      <c r="A14" s="5" t="s">
        <v>41</v>
      </c>
      <c r="B14" s="15" t="n">
        <f aca="false">'Merit model'!L14</f>
        <v>7</v>
      </c>
      <c r="C14" s="16" t="n">
        <f aca="false">'Merit model'!K14/1000000</f>
        <v>7.922353</v>
      </c>
      <c r="E14" s="7"/>
    </row>
    <row r="15" customFormat="false" ht="15" hidden="false" customHeight="true" outlineLevel="0" collapsed="false">
      <c r="A15" s="5" t="s">
        <v>42</v>
      </c>
      <c r="B15" s="15" t="n">
        <f aca="false">'Merit model'!L15</f>
        <v>5</v>
      </c>
      <c r="C15" s="16" t="n">
        <f aca="false">'Merit model'!K15/1000000</f>
        <v>7.596263</v>
      </c>
      <c r="E15" s="7"/>
    </row>
    <row r="16" customFormat="false" ht="15" hidden="false" customHeight="true" outlineLevel="0" collapsed="false">
      <c r="A16" s="5" t="s">
        <v>43</v>
      </c>
      <c r="B16" s="15" t="n">
        <f aca="false">'Merit model'!L16</f>
        <v>7</v>
      </c>
      <c r="C16" s="16" t="n">
        <f aca="false">'Merit model'!K16/1000000</f>
        <v>6.791509</v>
      </c>
      <c r="E16" s="7"/>
    </row>
    <row r="17" customFormat="false" ht="15" hidden="false" customHeight="true" outlineLevel="0" collapsed="false">
      <c r="A17" s="5" t="s">
        <v>44</v>
      </c>
      <c r="B17" s="15" t="n">
        <f aca="false">'Merit model'!L17</f>
        <v>6</v>
      </c>
      <c r="C17" s="16" t="n">
        <f aca="false">'Merit model'!K17/1000000</f>
        <v>6.679948</v>
      </c>
      <c r="D17" s="17" t="n">
        <f aca="false">'UEFA seats'!B16</f>
        <v>101.9</v>
      </c>
      <c r="E17" s="7" t="s">
        <v>91</v>
      </c>
    </row>
    <row r="18" customFormat="false" ht="15" hidden="false" customHeight="true" outlineLevel="0" collapsed="false">
      <c r="A18" s="5" t="s">
        <v>45</v>
      </c>
      <c r="B18" s="15" t="n">
        <f aca="false">'Merit model'!L18</f>
        <v>5</v>
      </c>
      <c r="C18" s="16" t="n">
        <f aca="false">'Merit model'!K18/1000000</f>
        <v>5.920699</v>
      </c>
      <c r="D18" s="17" t="n">
        <f aca="false">'UEFA seats'!B17</f>
        <v>46.9</v>
      </c>
      <c r="E18" s="7" t="s">
        <v>92</v>
      </c>
    </row>
    <row r="19" customFormat="false" ht="15" hidden="false" customHeight="true" outlineLevel="0" collapsed="false">
      <c r="A19" s="5" t="s">
        <v>46</v>
      </c>
      <c r="B19" s="15" t="n">
        <f aca="false">'Merit model'!L19</f>
        <v>4</v>
      </c>
      <c r="C19" s="16" t="n">
        <f aca="false">'Merit model'!K19/1000000</f>
        <v>5.918199</v>
      </c>
      <c r="E19" s="7"/>
    </row>
    <row r="20" customFormat="false" ht="15" hidden="false" customHeight="true" outlineLevel="0" collapsed="false">
      <c r="A20" s="5" t="s">
        <v>47</v>
      </c>
      <c r="B20" s="15" t="n">
        <f aca="false">'Merit model'!L20</f>
        <v>4</v>
      </c>
      <c r="C20" s="16" t="n">
        <f aca="false">'Merit model'!K20/1000000</f>
        <v>5.223014</v>
      </c>
      <c r="E20" s="7"/>
    </row>
    <row r="21" customFormat="false" ht="15" hidden="false" customHeight="true" outlineLevel="0" collapsed="false">
      <c r="A21" s="5" t="s">
        <v>48</v>
      </c>
      <c r="B21" s="15" t="n">
        <f aca="false">'Merit model'!L21</f>
        <v>3</v>
      </c>
      <c r="C21" s="16" t="n">
        <f aca="false">'Merit model'!K21/1000000</f>
        <v>5.117775</v>
      </c>
      <c r="E21" s="7"/>
    </row>
    <row r="22" customFormat="false" ht="15" hidden="false" customHeight="true" outlineLevel="0" collapsed="false">
      <c r="A22" s="5" t="s">
        <v>49</v>
      </c>
      <c r="B22" s="15" t="n">
        <f aca="false">'Merit model'!L22</f>
        <v>3</v>
      </c>
      <c r="C22" s="16" t="n">
        <f aca="false">'Merit model'!K22/1000000</f>
        <v>5.115282</v>
      </c>
      <c r="E22" s="7"/>
    </row>
    <row r="23" customFormat="false" ht="15" hidden="false" customHeight="true" outlineLevel="0" collapsed="false">
      <c r="A23" s="5" t="s">
        <v>50</v>
      </c>
      <c r="B23" s="15" t="n">
        <f aca="false">'Merit model'!L23</f>
        <v>3</v>
      </c>
      <c r="C23" s="16" t="n">
        <f aca="false">'Merit model'!K23/1000000</f>
        <v>5.115282</v>
      </c>
      <c r="E23" s="7"/>
    </row>
    <row r="24" customFormat="false" ht="15" hidden="false" customHeight="true" outlineLevel="0" collapsed="false">
      <c r="A24" s="5" t="s">
        <v>51</v>
      </c>
      <c r="B24" s="15" t="n">
        <f aca="false">'Merit model'!L24</f>
        <v>5</v>
      </c>
      <c r="C24" s="16" t="n">
        <f aca="false">'Merit model'!K24/1000000</f>
        <v>4.304206</v>
      </c>
      <c r="E24" s="7"/>
    </row>
    <row r="25" customFormat="false" ht="15" hidden="false" customHeight="true" outlineLevel="0" collapsed="false">
      <c r="A25" s="5" t="s">
        <v>52</v>
      </c>
      <c r="B25" s="15" t="n">
        <f aca="false">'Merit model'!L25</f>
        <v>4</v>
      </c>
      <c r="C25" s="16" t="n">
        <f aca="false">'Merit model'!K25/1000000</f>
        <v>3.989431</v>
      </c>
      <c r="E25" s="7"/>
    </row>
    <row r="26" customFormat="false" ht="15" hidden="false" customHeight="true" outlineLevel="0" collapsed="false">
      <c r="A26" s="5" t="s">
        <v>53</v>
      </c>
      <c r="B26" s="15" t="n">
        <f aca="false">'Merit model'!L26</f>
        <v>4</v>
      </c>
      <c r="C26" s="16" t="n">
        <f aca="false">'Merit model'!K26/1000000</f>
        <v>3.068123</v>
      </c>
      <c r="E26" s="7"/>
    </row>
    <row r="27" customFormat="false" ht="15" hidden="false" customHeight="true" outlineLevel="0" collapsed="false">
      <c r="A27" s="5" t="s">
        <v>54</v>
      </c>
      <c r="B27" s="15" t="n">
        <f aca="false">'Merit model'!L27</f>
        <v>3</v>
      </c>
      <c r="C27" s="16" t="n">
        <f aca="false">'Merit model'!K27/1000000</f>
        <v>2.755841</v>
      </c>
      <c r="E27" s="7"/>
    </row>
    <row r="28" customFormat="false" ht="15" hidden="false" customHeight="true" outlineLevel="0" collapsed="false">
      <c r="A28" s="5" t="s">
        <v>55</v>
      </c>
      <c r="B28" s="15" t="n">
        <f aca="false">'Merit model'!L28</f>
        <v>3</v>
      </c>
      <c r="C28" s="16" t="n">
        <f aca="false">'Merit model'!K28/1000000</f>
        <v>2.312242</v>
      </c>
      <c r="E28" s="7"/>
    </row>
    <row r="29" customFormat="false" ht="15" hidden="false" customHeight="true" outlineLevel="0" collapsed="false">
      <c r="A29" s="5" t="s">
        <v>56</v>
      </c>
      <c r="B29" s="15" t="n">
        <f aca="false">'Merit model'!L29</f>
        <v>3</v>
      </c>
      <c r="C29" s="16" t="n">
        <f aca="false">'Merit model'!K29/1000000</f>
        <v>2.312242</v>
      </c>
      <c r="E29" s="7"/>
    </row>
    <row r="30" customFormat="false" ht="15" hidden="false" customHeight="true" outlineLevel="0" collapsed="false">
      <c r="A30" s="5" t="s">
        <v>57</v>
      </c>
      <c r="B30" s="15" t="n">
        <f aca="false">'Merit model'!L30</f>
        <v>3</v>
      </c>
      <c r="C30" s="16" t="n">
        <f aca="false">'Merit model'!K30/1000000</f>
        <v>2.312242</v>
      </c>
      <c r="E30" s="7"/>
    </row>
    <row r="31" customFormat="false" ht="15" hidden="false" customHeight="true" outlineLevel="0" collapsed="false">
      <c r="A31" s="5" t="s">
        <v>58</v>
      </c>
      <c r="B31" s="15" t="n">
        <f aca="false">'Merit model'!L31</f>
        <v>1</v>
      </c>
      <c r="C31" s="16" t="n">
        <f aca="false">'Merit model'!K31/1000000</f>
        <v>1.941609</v>
      </c>
      <c r="E31" s="7"/>
    </row>
    <row r="32" customFormat="false" ht="15" hidden="false" customHeight="true" outlineLevel="0" collapsed="false">
      <c r="A32" s="5" t="s">
        <v>59</v>
      </c>
      <c r="B32" s="15" t="n">
        <f aca="false">'Merit model'!L32</f>
        <v>1</v>
      </c>
      <c r="C32" s="16" t="n">
        <f aca="false">'Merit model'!K32/1000000</f>
        <v>1.931268</v>
      </c>
      <c r="E32" s="7"/>
    </row>
    <row r="33" customFormat="false" ht="15" hidden="false" customHeight="true" outlineLevel="0" collapsed="false">
      <c r="A33" s="5" t="s">
        <v>60</v>
      </c>
      <c r="B33" s="15" t="n">
        <f aca="false">'Merit model'!L33</f>
        <v>1</v>
      </c>
      <c r="C33" s="16" t="n">
        <f aca="false">'Merit model'!K33/1000000</f>
        <v>1.931268</v>
      </c>
      <c r="E33" s="7"/>
    </row>
    <row r="34" customFormat="false" ht="15" hidden="false" customHeight="true" outlineLevel="0" collapsed="false">
      <c r="A34" s="5" t="s">
        <v>61</v>
      </c>
      <c r="B34" s="15" t="n">
        <f aca="false">'Merit model'!L34</f>
        <v>2</v>
      </c>
      <c r="C34" s="16" t="n">
        <f aca="false">'Merit model'!K34/1000000</f>
        <v>1.55718</v>
      </c>
      <c r="E34" s="7"/>
    </row>
    <row r="35" customFormat="false" ht="15" hidden="false" customHeight="true" outlineLevel="0" collapsed="false">
      <c r="A35" s="5" t="s">
        <v>62</v>
      </c>
      <c r="B35" s="15" t="n">
        <f aca="false">'Merit model'!L35</f>
        <v>1</v>
      </c>
      <c r="C35" s="16" t="n">
        <f aca="false">'Merit model'!K35/1000000</f>
        <v>1.236083</v>
      </c>
      <c r="E35" s="7"/>
    </row>
    <row r="36" customFormat="false" ht="15" hidden="false" customHeight="true" outlineLevel="0" collapsed="false">
      <c r="A36" s="5" t="s">
        <v>63</v>
      </c>
      <c r="B36" s="15" t="n">
        <f aca="false">'Merit model'!L36</f>
        <v>1</v>
      </c>
      <c r="C36" s="16" t="n">
        <f aca="false">'Merit model'!K36/1000000</f>
        <v>0.800424</v>
      </c>
      <c r="E36" s="7"/>
    </row>
    <row r="37" customFormat="false" ht="15" hidden="false" customHeight="true" outlineLevel="0" collapsed="false">
      <c r="A37" s="5" t="s">
        <v>64</v>
      </c>
      <c r="B37" s="15" t="n">
        <f aca="false">'Merit model'!L37</f>
        <v>1</v>
      </c>
      <c r="C37" s="16" t="n">
        <f aca="false">'Merit model'!K37/1000000</f>
        <v>0.756756</v>
      </c>
      <c r="E37" s="7"/>
    </row>
    <row r="38" customFormat="false" ht="15" hidden="false" customHeight="true" outlineLevel="0" collapsed="false">
      <c r="A38" s="5" t="s">
        <v>65</v>
      </c>
      <c r="B38" s="15" t="n">
        <f aca="false">'Merit model'!L38</f>
        <v>1</v>
      </c>
      <c r="C38" s="16" t="n">
        <f aca="false">'Merit model'!K38/1000000</f>
        <v>0.755881</v>
      </c>
      <c r="E38" s="7"/>
    </row>
    <row r="40" customFormat="false" ht="15" hidden="false" customHeight="true" outlineLevel="0" collapsed="false">
      <c r="A40" s="3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6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30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90"/>
  </cols>
  <sheetData>
    <row r="1" customFormat="false" ht="15" hidden="false" customHeight="false" outlineLevel="0" collapsed="false">
      <c r="A1" s="18" t="s">
        <v>94</v>
      </c>
    </row>
    <row r="2" customFormat="false" ht="15" hidden="false" customHeight="false" outlineLevel="0" collapsed="false">
      <c r="A2" s="19" t="s">
        <v>95</v>
      </c>
    </row>
    <row r="4" customFormat="false" ht="15" hidden="false" customHeight="false" outlineLevel="0" collapsed="false">
      <c r="A4" s="20" t="s">
        <v>4</v>
      </c>
      <c r="B4" s="20" t="s">
        <v>96</v>
      </c>
      <c r="C4" s="20" t="s">
        <v>97</v>
      </c>
      <c r="D4" s="20" t="s">
        <v>98</v>
      </c>
      <c r="E4" s="20" t="s">
        <v>99</v>
      </c>
      <c r="F4" s="20" t="s">
        <v>100</v>
      </c>
      <c r="G4" s="20" t="s">
        <v>101</v>
      </c>
      <c r="H4" s="20" t="s">
        <v>102</v>
      </c>
      <c r="I4" s="20" t="s">
        <v>103</v>
      </c>
      <c r="J4" s="20" t="s">
        <v>104</v>
      </c>
    </row>
    <row r="5" customFormat="false" ht="15" hidden="false" customHeight="false" outlineLevel="0" collapsed="false">
      <c r="A5" s="21" t="s">
        <v>7</v>
      </c>
      <c r="B5" s="21" t="s">
        <v>46</v>
      </c>
      <c r="C5" s="21" t="n">
        <v>30</v>
      </c>
      <c r="D5" s="21" t="s">
        <v>105</v>
      </c>
      <c r="E5" s="21" t="n">
        <v>5</v>
      </c>
      <c r="F5" s="21" t="n">
        <v>1</v>
      </c>
      <c r="G5" s="22" t="n">
        <v>40</v>
      </c>
      <c r="H5" s="22" t="n">
        <v>16</v>
      </c>
      <c r="I5" s="23" t="n">
        <f aca="false">G5-H5</f>
        <v>24</v>
      </c>
      <c r="J5" s="24" t="s">
        <v>106</v>
      </c>
    </row>
    <row r="6" customFormat="false" ht="15" hidden="false" customHeight="false" outlineLevel="0" collapsed="false">
      <c r="A6" s="21" t="s">
        <v>9</v>
      </c>
      <c r="B6" s="21" t="s">
        <v>61</v>
      </c>
      <c r="C6" s="21" t="n">
        <v>39</v>
      </c>
      <c r="D6" s="21" t="s">
        <v>107</v>
      </c>
      <c r="E6" s="21" t="n">
        <v>1</v>
      </c>
      <c r="F6" s="21" t="n">
        <v>2</v>
      </c>
      <c r="G6" s="22" t="n">
        <v>39.1</v>
      </c>
      <c r="H6" s="22" t="n">
        <v>16</v>
      </c>
      <c r="I6" s="23" t="n">
        <f aca="false">G6-H6</f>
        <v>23.1</v>
      </c>
      <c r="J6" s="24" t="s">
        <v>108</v>
      </c>
    </row>
    <row r="7" customFormat="false" ht="15" hidden="false" customHeight="false" outlineLevel="0" collapsed="false">
      <c r="A7" s="21" t="s">
        <v>11</v>
      </c>
      <c r="B7" s="21" t="s">
        <v>56</v>
      </c>
      <c r="C7" s="21" t="n">
        <v>36</v>
      </c>
      <c r="D7" s="21" t="s">
        <v>109</v>
      </c>
      <c r="E7" s="21" t="n">
        <v>1</v>
      </c>
      <c r="F7" s="21" t="n">
        <v>0</v>
      </c>
      <c r="G7" s="22" t="n">
        <v>39.8</v>
      </c>
      <c r="H7" s="22" t="n">
        <v>16</v>
      </c>
      <c r="I7" s="23" t="n">
        <f aca="false">G7-H7</f>
        <v>23.8</v>
      </c>
      <c r="J7" s="24" t="s">
        <v>110</v>
      </c>
    </row>
    <row r="8" customFormat="false" ht="15" hidden="false" customHeight="false" outlineLevel="0" collapsed="false">
      <c r="A8" s="21" t="s">
        <v>13</v>
      </c>
      <c r="B8" s="21" t="s">
        <v>53</v>
      </c>
      <c r="C8" s="21" t="n">
        <v>36</v>
      </c>
      <c r="D8" s="21" t="s">
        <v>111</v>
      </c>
      <c r="E8" s="21" t="n">
        <v>3</v>
      </c>
      <c r="F8" s="21" t="n">
        <v>0</v>
      </c>
      <c r="G8" s="22" t="n">
        <v>62.1</v>
      </c>
      <c r="H8" s="22" t="n">
        <v>24</v>
      </c>
      <c r="I8" s="23" t="n">
        <f aca="false">G8-H8</f>
        <v>38.1</v>
      </c>
      <c r="J8" s="24" t="s">
        <v>112</v>
      </c>
    </row>
    <row r="9" customFormat="false" ht="15" hidden="false" customHeight="false" outlineLevel="0" collapsed="false">
      <c r="A9" s="21" t="s">
        <v>15</v>
      </c>
      <c r="B9" s="21" t="s">
        <v>52</v>
      </c>
      <c r="C9" s="21" t="n">
        <v>33</v>
      </c>
      <c r="D9" s="21" t="s">
        <v>113</v>
      </c>
      <c r="E9" s="21" t="n">
        <v>3</v>
      </c>
      <c r="F9" s="21" t="n">
        <v>1</v>
      </c>
      <c r="G9" s="22" t="n">
        <v>64.9</v>
      </c>
      <c r="H9" s="22" t="n">
        <v>25</v>
      </c>
      <c r="I9" s="23" t="n">
        <f aca="false">G9-H9</f>
        <v>39.9</v>
      </c>
      <c r="J9" s="24" t="s">
        <v>114</v>
      </c>
    </row>
    <row r="10" customFormat="false" ht="15" hidden="false" customHeight="false" outlineLevel="0" collapsed="false">
      <c r="A10" s="21" t="s">
        <v>17</v>
      </c>
      <c r="B10" s="21" t="s">
        <v>47</v>
      </c>
      <c r="C10" s="21" t="n">
        <v>35</v>
      </c>
      <c r="D10" s="21" t="s">
        <v>115</v>
      </c>
      <c r="E10" s="21" t="n">
        <v>3</v>
      </c>
      <c r="F10" s="21" t="n">
        <v>1</v>
      </c>
      <c r="G10" s="22" t="n">
        <v>66.6</v>
      </c>
      <c r="H10" s="22" t="n">
        <v>25.9</v>
      </c>
      <c r="I10" s="23" t="n">
        <f aca="false">G10-H10</f>
        <v>40.7</v>
      </c>
      <c r="J10" s="24" t="s">
        <v>116</v>
      </c>
    </row>
    <row r="11" customFormat="false" ht="15" hidden="false" customHeight="false" outlineLevel="0" collapsed="false">
      <c r="A11" s="21" t="s">
        <v>19</v>
      </c>
      <c r="B11" s="21" t="s">
        <v>41</v>
      </c>
      <c r="C11" s="21" t="n">
        <v>37</v>
      </c>
      <c r="D11" s="21" t="s">
        <v>111</v>
      </c>
      <c r="E11" s="21" t="n">
        <v>2</v>
      </c>
      <c r="F11" s="21" t="n">
        <v>1</v>
      </c>
      <c r="G11" s="22" t="n">
        <v>93.5</v>
      </c>
      <c r="H11" s="22" t="n">
        <v>40.9</v>
      </c>
      <c r="I11" s="23" t="n">
        <f aca="false">G11-H11</f>
        <v>52.6</v>
      </c>
      <c r="J11" s="24" t="s">
        <v>117</v>
      </c>
    </row>
    <row r="12" customFormat="false" ht="15" hidden="false" customHeight="false" outlineLevel="0" collapsed="false">
      <c r="A12" s="21" t="s">
        <v>21</v>
      </c>
      <c r="B12" s="21" t="s">
        <v>47</v>
      </c>
      <c r="C12" s="21" t="n">
        <v>34</v>
      </c>
      <c r="D12" s="21" t="s">
        <v>118</v>
      </c>
      <c r="E12" s="21" t="n">
        <v>6</v>
      </c>
      <c r="F12" s="21" t="n">
        <v>0</v>
      </c>
      <c r="G12" s="22" t="n">
        <v>94.7</v>
      </c>
      <c r="H12" s="22" t="n">
        <v>41.6</v>
      </c>
      <c r="I12" s="23" t="n">
        <f aca="false">G12-H12</f>
        <v>53.1</v>
      </c>
      <c r="J12" s="24"/>
    </row>
    <row r="13" customFormat="false" ht="15" hidden="false" customHeight="false" outlineLevel="0" collapsed="false">
      <c r="A13" s="21" t="s">
        <v>23</v>
      </c>
      <c r="B13" s="21" t="s">
        <v>36</v>
      </c>
      <c r="C13" s="21" t="n">
        <v>33</v>
      </c>
      <c r="D13" s="21" t="s">
        <v>119</v>
      </c>
      <c r="E13" s="21" t="n">
        <v>3</v>
      </c>
      <c r="F13" s="21" t="n">
        <v>0</v>
      </c>
      <c r="G13" s="22" t="n">
        <v>96.6</v>
      </c>
      <c r="H13" s="22" t="n">
        <v>42.6</v>
      </c>
      <c r="I13" s="23" t="n">
        <f aca="false">G13-H13</f>
        <v>54</v>
      </c>
      <c r="J13" s="24"/>
    </row>
    <row r="14" customFormat="false" ht="15" hidden="false" customHeight="false" outlineLevel="0" collapsed="false">
      <c r="B14" s="20" t="s">
        <v>82</v>
      </c>
      <c r="F14" s="20" t="n">
        <f aca="false">SUM(F5:F13)</f>
        <v>6</v>
      </c>
      <c r="I14" s="23" t="n">
        <f aca="false">SUM(I5:I13)</f>
        <v>349.3</v>
      </c>
    </row>
    <row r="16" customFormat="false" ht="15" hidden="false" customHeight="false" outlineLevel="0" collapsed="false">
      <c r="A16" s="19" t="s">
        <v>120</v>
      </c>
    </row>
    <row r="17" customFormat="false" ht="15" hidden="false" customHeight="false" outlineLevel="0" collapsed="false">
      <c r="A17" s="25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2026-09-27T16:47:00Z</dcterms:created>
  <dc:creator>openpyxl</dc:creator>
  <dc:description/>
  <dc:language>en-US</dc:language>
  <cp:lastModifiedBy/>
  <dcterms:modified xsi:type="dcterms:W3CDTF">2026-09-27T20:48:42Z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